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evis" sheetId="1" r:id="rId1"/>
  </sheets>
</workbook>
</file>

<file path=xl/styles.xml><?xml version="1.0" encoding="utf-8"?>
<styleSheet xmlns="http://schemas.openxmlformats.org/spreadsheetml/2006/main">
  <numFmts count="2">
    <numFmt numFmtId="164" formatCode="#,##0.00\ &quot;€&quot;"/>
    <numFmt numFmtId="165" formatCode="0.0%"/>
  </numFmts>
  <fonts count="4">
    <font>
      <sz val="10"/>
      <name val="Calibri"/>
    </font>
    <font>
      <b/>
      <sz val="14"/>
      <name val="Calibri"/>
    </font>
    <font>
      <b/>
      <sz val="10"/>
      <name val="Calibri"/>
    </font>
    <font>
      <i/>
      <sz val="9"/>
      <color rgb="FF595959"/>
      <name val="Calibri"/>
    </font>
  </fonts>
  <fills count="3">
    <fill>
      <patternFill patternType="none"/>
    </fill>
    <fill>
      <patternFill patternType="gray125"/>
    </fill>
    <fill>
      <patternFill patternType="solid">
        <fgColor rgb="FFF2EDE3"/>
        <bgColor rgb="FFF2EDE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2">
    <xf numFmtId="0" fontId="0" fillId="0" borderId="0" xfId="0"/>
    <xf numFmtId="0" fontId="1" fillId="0" borderId="0" xfId="0"/>
    <xf numFmtId="0" fontId="2" fillId="0" borderId="0" xfId="0"/>
    <xf numFmtId="0" fontId="3" fillId="0" borderId="0" xfId="0" applyAlignment="1">
      <alignment wrapText="1" vertical="top"/>
    </xf>
    <xf numFmtId="0" fontId="2" fillId="2" borderId="1" xfId="0" applyFill="1" applyBorder="1" applyAlignment="1">
      <alignment wrapText="1" vertical="center"/>
    </xf>
    <xf numFmtId="0" fontId="0" fillId="0" borderId="1" xfId="0" applyBorder="1" applyAlignment="1">
      <alignment wrapText="1" vertical="top"/>
    </xf>
    <xf numFmtId="0" fontId="0" fillId="0" borderId="1" xfId="0" applyBorder="1" applyAlignment="1">
      <alignment horizontal="center" vertical="top"/>
    </xf>
    <xf numFmtId="164" fontId="0" fillId="0" borderId="1" xfId="0" applyNumberFormat="1" applyBorder="1" applyAlignment="1">
      <alignment horizontal="right" vertical="top"/>
    </xf>
    <xf numFmtId="9" fontId="0" fillId="0" borderId="1" xfId="0" applyNumberFormat="1" applyBorder="1" applyAlignment="1">
      <alignment horizontal="center" vertical="top"/>
    </xf>
    <xf numFmtId="0" fontId="2" fillId="0" borderId="0" xfId="0" applyAlignment="1">
      <alignment horizontal="right"/>
    </xf>
    <xf numFmtId="164" fontId="2" fillId="0" borderId="1" xfId="0" applyNumberFormat="1" applyBorder="1" applyAlignment="1">
      <alignment horizontal="right"/>
    </xf>
    <xf numFmtId="165" fontId="0" fillId="0" borderId="1" xfId="0" applyNumberFormat="1" applyBorder="1" applyAlignment="1">
      <alignment horizontal="center"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6" customWidth="1"/>
    <col min="2" max="2" width="7" customWidth="1"/>
    <col min="3" max="3" width="8" customWidth="1"/>
    <col min="4" max="4" width="13" customWidth="1"/>
    <col min="5" max="5" width="8" customWidth="1"/>
    <col min="6" max="6" width="14" customWidth="1"/>
  </cols>
  <sheetData>
    <row r="1" ht="22" customHeight="1">
      <c r="A1" s="1" t="inlineStr">
        <is>
          <t xml:space="preserve">DEVIS n° DEV-2026-0042</t>
        </is>
      </c>
    </row>
    <row r="2">
      <c r="A2" s="0" t="inlineStr">
        <is>
          <t xml:space="preserve">Date : 15/07/2026</t>
        </is>
      </c>
      <c r="D2" s="2" t="inlineStr">
        <is>
          <t xml:space="preserve">Validité du devis : 90 jours</t>
        </is>
      </c>
    </row>
    <row r="3"/>
    <row r="4">
      <c r="A4" s="2" t="inlineStr">
        <is>
          <t xml:space="preserve">Céralis Carrelage</t>
        </is>
      </c>
      <c r="D4" s="2" t="inlineStr">
        <is>
          <t xml:space="preserve">Mme Prigent</t>
        </is>
      </c>
    </row>
    <row r="5">
      <c r="A5" s="0" t="inlineStr">
        <is>
          <t xml:space="preserve">9 rue des Potiers, 35000 Rennes</t>
        </is>
      </c>
      <c r="D5" s="0" t="inlineStr">
        <is>
          <t xml:space="preserve">5 allée des Hortensias, 35510 Cesson-Sévigné</t>
        </is>
      </c>
    </row>
    <row r="6">
      <c r="A6" s="0" t="inlineStr">
        <is>
          <t xml:space="preserve">SIRET : 123 456 789 00012</t>
        </is>
      </c>
      <c r="D6" s="0" t="inlineStr">
        <is>
          <t xml:space="preserve">Chantier : même adresse</t>
        </is>
      </c>
    </row>
    <row r="7">
      <c r="A7" s="0" t="inlineStr">
        <is>
          <t xml:space="preserve">TVA intracommunautaire : FR 12 123456789</t>
        </is>
      </c>
      <c r="D7" s="0" t="inlineStr">
        <is>
          <t xml:space="preserve">Début des travaux : 01/09/2026, durée estimée : 8 jours</t>
        </is>
      </c>
    </row>
    <row r="8"/>
    <row r="9">
      <c r="A9" s="2" t="inlineStr">
        <is>
          <t xml:space="preserve">Objet : Réfection de la salle de bain de 6 m² : sol, faïence et douche à l’italienne</t>
        </is>
      </c>
    </row>
    <row r="10"/>
    <row r="11">
      <c r="A11" s="4" t="inlineStr">
        <is>
          <t xml:space="preserve">Désignation</t>
        </is>
      </c>
      <c r="B11" s="4" t="inlineStr">
        <is>
          <t xml:space="preserve">Qté</t>
        </is>
      </c>
      <c r="C11" s="4" t="inlineStr">
        <is>
          <t xml:space="preserve">Unité</t>
        </is>
      </c>
      <c r="D11" s="4" t="inlineStr">
        <is>
          <t xml:space="preserve">PU HT</t>
        </is>
      </c>
      <c r="E11" s="4" t="inlineStr">
        <is>
          <t xml:space="preserve">TVA</t>
        </is>
      </c>
      <c r="F11" s="4" t="inlineStr">
        <is>
          <t xml:space="preserve">Total HT</t>
        </is>
      </c>
    </row>
    <row r="12">
      <c r="A12" s="5" t="inlineStr">
        <is>
          <t xml:space="preserve">Dépose du carrelage de sol et évacuation des gravats</t>
        </is>
      </c>
      <c r="B12" s="6">
        <v>6</v>
      </c>
      <c r="C12" s="6" t="inlineStr">
        <is>
          <t xml:space="preserve">m²</t>
        </is>
      </c>
      <c r="D12" s="7">
        <v>38</v>
      </c>
      <c r="E12" s="8">
        <v>0.1</v>
      </c>
      <c r="F12" s="7">
        <f>ROUND(B12*D12,2)</f>
      </c>
    </row>
    <row r="13">
      <c r="A13" s="5" t="inlineStr">
        <is>
          <t xml:space="preserve">Dépose de la faïence murale existante</t>
        </is>
      </c>
      <c r="B13" s="6">
        <v>16</v>
      </c>
      <c r="C13" s="6" t="inlineStr">
        <is>
          <t xml:space="preserve">m²</t>
        </is>
      </c>
      <c r="D13" s="7">
        <v>28</v>
      </c>
      <c r="E13" s="8">
        <v>0.1</v>
      </c>
      <c r="F13" s="7">
        <f>ROUND(B13*D13,2)</f>
      </c>
    </row>
    <row r="14">
      <c r="A14" s="5" t="inlineStr">
        <is>
          <t xml:space="preserve">Ragréage autolissant du sol et primaire d’accrochage</t>
        </is>
      </c>
      <c r="B14" s="6">
        <v>6</v>
      </c>
      <c r="C14" s="6" t="inlineStr">
        <is>
          <t xml:space="preserve">m²</t>
        </is>
      </c>
      <c r="D14" s="7">
        <v>26</v>
      </c>
      <c r="E14" s="8">
        <v>0.1</v>
      </c>
      <c r="F14" s="7">
        <f>ROUND(B14*D14,2)</f>
      </c>
    </row>
    <row r="15">
      <c r="A15" s="5" t="inlineStr">
        <is>
          <t xml:space="preserve">Étanchéité liquide sous carrelage, zone de douche</t>
        </is>
      </c>
      <c r="B15" s="6">
        <v>6</v>
      </c>
      <c r="C15" s="6" t="inlineStr">
        <is>
          <t xml:space="preserve">m²</t>
        </is>
      </c>
      <c r="D15" s="7">
        <v>45</v>
      </c>
      <c r="E15" s="8">
        <v>0.1</v>
      </c>
      <c r="F15" s="7">
        <f>ROUND(B15*D15,2)</f>
      </c>
    </row>
    <row r="16">
      <c r="A16" s="5" t="inlineStr">
        <is>
          <t xml:space="preserve">Douche à l’italienne : forme de pente et siphon de sol extra-plat</t>
        </is>
      </c>
      <c r="B16" s="6">
        <v>1</v>
      </c>
      <c r="C16" s="6" t="inlineStr">
        <is>
          <t xml:space="preserve">forfait</t>
        </is>
      </c>
      <c r="D16" s="7">
        <v>950</v>
      </c>
      <c r="E16" s="8">
        <v>0.1</v>
      </c>
      <c r="F16" s="7">
        <f>ROUND(B16*D16,2)</f>
      </c>
    </row>
    <row r="17">
      <c r="A17" s="5" t="inlineStr">
        <is>
          <t xml:space="preserve">Carrelage de sol grès cérame 60 x 60, fourniture et pose droite</t>
        </is>
      </c>
      <c r="B17" s="6">
        <v>5</v>
      </c>
      <c r="C17" s="6" t="inlineStr">
        <is>
          <t xml:space="preserve">m²</t>
        </is>
      </c>
      <c r="D17" s="7">
        <v>89</v>
      </c>
      <c r="E17" s="8">
        <v>0.1</v>
      </c>
      <c r="F17" s="7">
        <f>ROUND(B17*D17,2)</f>
      </c>
    </row>
    <row r="18">
      <c r="A18" s="5" t="inlineStr">
        <is>
          <t xml:space="preserve">Fond de douche en mosaïque antidérapante, fourniture et pose</t>
        </is>
      </c>
      <c r="B18" s="6">
        <v>1</v>
      </c>
      <c r="C18" s="6" t="inlineStr">
        <is>
          <t xml:space="preserve">u</t>
        </is>
      </c>
      <c r="D18" s="7">
        <v>165</v>
      </c>
      <c r="E18" s="8">
        <v>0.1</v>
      </c>
      <c r="F18" s="7">
        <f>ROUND(B18*D18,2)</f>
      </c>
    </row>
    <row r="19">
      <c r="A19" s="5" t="inlineStr">
        <is>
          <t xml:space="preserve">Faïence murale 30 x 60, fourniture et pose</t>
        </is>
      </c>
      <c r="B19" s="6">
        <v>18</v>
      </c>
      <c r="C19" s="6" t="inlineStr">
        <is>
          <t xml:space="preserve">m²</t>
        </is>
      </c>
      <c r="D19" s="7">
        <v>82</v>
      </c>
      <c r="E19" s="8">
        <v>0.1</v>
      </c>
      <c r="F19" s="7">
        <f>ROUND(B19*D19,2)</f>
      </c>
    </row>
    <row r="20">
      <c r="A20" s="5" t="inlineStr">
        <is>
          <t xml:space="preserve">Profilés de finition en aluminium, angles et arrêts</t>
        </is>
      </c>
      <c r="B20" s="6">
        <v>9</v>
      </c>
      <c r="C20" s="6" t="inlineStr">
        <is>
          <t xml:space="preserve">ml</t>
        </is>
      </c>
      <c r="D20" s="7">
        <v>18</v>
      </c>
      <c r="E20" s="8">
        <v>0.1</v>
      </c>
      <c r="F20" s="7">
        <f>ROUND(B20*D20,2)</f>
      </c>
    </row>
    <row r="21">
      <c r="A21" s="5" t="inlineStr">
        <is>
          <t xml:space="preserve">Carreaux de réserve du même lot, livrés sans pose</t>
        </is>
      </c>
      <c r="B21" s="6">
        <v>1</v>
      </c>
      <c r="C21" s="6" t="inlineStr">
        <is>
          <t xml:space="preserve">m²</t>
        </is>
      </c>
      <c r="D21" s="7">
        <v>34</v>
      </c>
      <c r="E21" s="8">
        <v>0.2</v>
      </c>
      <c r="F21" s="7">
        <f>ROUND(B21*D21,2)</f>
      </c>
    </row>
    <row r="22">
      <c r="A22" s="5" t="inlineStr">
        <is>
          <t xml:space="preserve">Nettoyage du voile de ciment et repli de chantier</t>
        </is>
      </c>
      <c r="B22" s="6">
        <v>1</v>
      </c>
      <c r="C22" s="6" t="inlineStr">
        <is>
          <t xml:space="preserve">forfait</t>
        </is>
      </c>
      <c r="D22" s="7">
        <v>120</v>
      </c>
      <c r="E22" s="8">
        <v>0.1</v>
      </c>
      <c r="F22" s="7">
        <f>ROUND(B22*D22,2)</f>
      </c>
    </row>
    <row r="23"/>
    <row r="24">
      <c r="E24" s="9" t="inlineStr">
        <is>
          <t xml:space="preserve">Total HT</t>
        </is>
      </c>
      <c r="F24" s="10">
        <f>SUM(F12:F22)</f>
      </c>
    </row>
    <row r="25">
      <c r="E25" s="9" t="inlineStr">
        <is>
          <t xml:space="preserve">TVA 10 %</t>
        </is>
      </c>
      <c r="F25" s="10">
        <f>ROUND(SUMIF($E$12:$E$22,0.1,$F$12:$F$22)*0.1,2)</f>
      </c>
    </row>
    <row r="26">
      <c r="E26" s="9" t="inlineStr">
        <is>
          <t xml:space="preserve">TVA 20 %</t>
        </is>
      </c>
      <c r="F26" s="10">
        <f>ROUND(SUMIF($E$12:$E$22,0.2,$F$12:$F$22)*0.2,2)</f>
      </c>
    </row>
    <row r="27">
      <c r="E27" s="9" t="inlineStr">
        <is>
          <t xml:space="preserve">Total TTC</t>
        </is>
      </c>
      <c r="F27" s="10">
        <f>F24+F25+F26</f>
      </c>
    </row>
    <row r="28">
      <c r="E28" s="9" t="inlineStr">
        <is>
          <t xml:space="preserve">Acompte 30 %</t>
        </is>
      </c>
      <c r="F28" s="10">
        <f>ROUND(F27*0.3,2)</f>
      </c>
    </row>
    <row r="29"/>
    <row r="30" ht="18" customHeight="1">
      <c r="A30" s="3" t="inlineStr">
        <is>
          <t xml:space="preserve">Acompte de 30 % du TTC à la signature, solde à réception de la facture. Devis gratuit.</t>
        </is>
      </c>
    </row>
    <row r="31" ht="54" customHeight="1">
      <c r="A31" s="3" t="inlineStr">
        <is>
          <t xml:space="preserve">Conditions de règlement : paiement à réception de facture. En cas de retard de paiement, pénalités de retard au taux de trois fois le taux d’intérêt légal, exigibles sans rappel, et indemnité forfaitaire pour frais de recouvrement de 40 € par facture (clients professionnels, art. L441-10 et D441-5 du Code de commerce). Pas d’escompte pour paiement anticipé.</t>
        </is>
      </c>
    </row>
    <row r="32" ht="42" customHeight="1">
      <c r="A32" s="3" t="inlineStr">
        <is>
          <t xml:space="preserve">Assurance responsabilité civile décennale souscrite au titre de l’activité carrelage et revêtements de sols et de murs : [nom de l’assureur], [adresse de l’assureur], contrat n° [numéro], couverture géographique : France métropolitaine.</t>
        </is>
      </c>
    </row>
    <row r="33" ht="66" customHeight="1">
      <c r="A33" s="3" t="inlineStr">
        <is>
          <t xml:space="preserve">TVA à taux réduit : je soussigné(e) [nom et prénom] certifie, en qualité de preneur de la prestation, que les travaux réalisés concernent des locaux à usage d’habitation achevés depuis plus de deux ans et qu’ils n’ont pas eu pour effet, sur une période de deux ans au plus, de concourir à la production d’un immeuble neuf, ni d’entraîner une augmentation de la surface de plancher des locaux existants supérieure à 10 %. Date et signature du client.</t>
        </is>
      </c>
    </row>
    <row r="34" ht="30" customHeight="1">
      <c r="A34" s="3" t="inlineStr">
        <is>
          <t xml:space="preserve">Variante micro-entrepreneur en franchise en base : supprime la TVA (colonne TVA et lignes de TVA des totaux) et ajoute la mention « TVA non applicable, art. 293 B du CGI ».</t>
        </is>
      </c>
    </row>
    <row r="35"/>
    <row r="36">
      <c r="A36" s="2" t="inlineStr">
        <is>
          <t xml:space="preserve">Devis reçu avant l’exécution des travaux. Bon pour accord.</t>
        </is>
      </c>
    </row>
    <row r="37" ht="44" customHeight="1">
      <c r="A37" s="0" t="inlineStr">
        <is>
          <t xml:space="preserve">Date :</t>
        </is>
      </c>
      <c r="D37" s="0" t="inlineStr">
        <is>
          <t xml:space="preserve">Signature du client :</t>
        </is>
      </c>
    </row>
  </sheetData>
  <mergeCells count="5">
    <mergeCell ref="A30:F30"/>
    <mergeCell ref="A31:F31"/>
    <mergeCell ref="A32:F32"/>
    <mergeCell ref="A33:F33"/>
    <mergeCell ref="A34:F34"/>
  </mergeCells>
</worksheet>
</file>