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Renovéa Bâtiment</t>
        </is>
      </c>
      <c r="D4" s="2" t="inlineStr">
        <is>
          <t xml:space="preserve">M. et Mme Chauvin</t>
        </is>
      </c>
    </row>
    <row r="5">
      <c r="A5" s="0" t="inlineStr">
        <is>
          <t xml:space="preserve">14 rue des Ateliers, 44200 Nantes</t>
        </is>
      </c>
      <c r="D5" s="0" t="inlineStr">
        <is>
          <t xml:space="preserve">11 rue des Mésanges, 44300 Nantes</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10 semaines</t>
        </is>
      </c>
    </row>
    <row r="8"/>
    <row r="9">
      <c r="A9" s="2" t="inlineStr">
        <is>
          <t xml:space="preserve">Objet : Rénovation complète d’une maison de 1975 : isolation, électricité, salle de bain, finitions et terrasse</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2" t="inlineStr">
        <is>
          <t xml:space="preserve">1. Démolition et préparation</t>
        </is>
      </c>
    </row>
    <row r="13">
      <c r="A13" s="5" t="inlineStr">
        <is>
          <t xml:space="preserve">Installation de chantier, protections et location de benne</t>
        </is>
      </c>
      <c r="B13" s="6">
        <v>1</v>
      </c>
      <c r="C13" s="6" t="inlineStr">
        <is>
          <t xml:space="preserve">forfait</t>
        </is>
      </c>
      <c r="D13" s="7">
        <v>650</v>
      </c>
      <c r="E13" s="8">
        <v>0.1</v>
      </c>
      <c r="F13" s="7">
        <f>ROUND(B13*D13,2)</f>
      </c>
    </row>
    <row r="14">
      <c r="A14" s="5" t="inlineStr">
        <is>
          <t xml:space="preserve">Dépose des cloisons et doublages existants, évacuation des gravats</t>
        </is>
      </c>
      <c r="B14" s="6">
        <v>32</v>
      </c>
      <c r="C14" s="6" t="inlineStr">
        <is>
          <t xml:space="preserve">m²</t>
        </is>
      </c>
      <c r="D14" s="7">
        <v>28</v>
      </c>
      <c r="E14" s="8">
        <v>0.1</v>
      </c>
      <c r="F14" s="7">
        <f>ROUND(B14*D14,2)</f>
      </c>
    </row>
    <row r="15">
      <c r="A15" s="5" t="inlineStr">
        <is>
          <t xml:space="preserve">Dépose de la salle de bain et des sanitaires</t>
        </is>
      </c>
      <c r="B15" s="6">
        <v>1</v>
      </c>
      <c r="C15" s="6" t="inlineStr">
        <is>
          <t xml:space="preserve">forfait</t>
        </is>
      </c>
      <c r="D15" s="7">
        <v>480</v>
      </c>
      <c r="E15" s="8">
        <v>0.1</v>
      </c>
      <c r="F15" s="7">
        <f>ROUND(B15*D15,2)</f>
      </c>
    </row>
    <row r="16">
      <c r="A16" s="9" t="inlineStr">
        <is>
          <t xml:space="preserve">Sous-total Démolition et préparation</t>
        </is>
      </c>
      <c r="F16" s="10">
        <f>SUM(F12:INDEX(F:F,ROW()-1))</f>
      </c>
    </row>
    <row r="17">
      <c r="A17" s="2" t="inlineStr">
        <is>
          <t xml:space="preserve">2. Isolation et menuiseries</t>
        </is>
      </c>
    </row>
    <row r="18">
      <c r="A18" s="5" t="inlineStr">
        <is>
          <t xml:space="preserve">Doublage isolant des murs extérieurs, laine de verre R = 3,75, frein-vapeur compris</t>
        </is>
      </c>
      <c r="B18" s="6">
        <v>64</v>
      </c>
      <c r="C18" s="6" t="inlineStr">
        <is>
          <t xml:space="preserve">m²</t>
        </is>
      </c>
      <c r="D18" s="7">
        <v>62</v>
      </c>
      <c r="E18" s="11">
        <v>0.055</v>
      </c>
      <c r="F18" s="7">
        <f>ROUND(B18*D18,2)</f>
      </c>
    </row>
    <row r="19">
      <c r="A19" s="5" t="inlineStr">
        <is>
          <t xml:space="preserve">Isolation du plancher des combles perdus par soufflage, R = 7</t>
        </is>
      </c>
      <c r="B19" s="6">
        <v>95</v>
      </c>
      <c r="C19" s="6" t="inlineStr">
        <is>
          <t xml:space="preserve">m²</t>
        </is>
      </c>
      <c r="D19" s="7">
        <v>28</v>
      </c>
      <c r="E19" s="11">
        <v>0.055</v>
      </c>
      <c r="F19" s="7">
        <f>ROUND(B19*D19,2)</f>
      </c>
    </row>
    <row r="20">
      <c r="A20" s="5" t="inlineStr">
        <is>
          <t xml:space="preserve">Fenêtre PVC 2 vantaux 115 x 125, Uw 1,3 et Sw 0,32, pose en rénovation</t>
        </is>
      </c>
      <c r="B20" s="6">
        <v>5</v>
      </c>
      <c r="C20" s="6" t="inlineStr">
        <is>
          <t xml:space="preserve">u</t>
        </is>
      </c>
      <c r="D20" s="7">
        <v>890</v>
      </c>
      <c r="E20" s="11">
        <v>0.055</v>
      </c>
      <c r="F20" s="7">
        <f>ROUND(B20*D20,2)</f>
      </c>
    </row>
    <row r="21">
      <c r="A21" s="9" t="inlineStr">
        <is>
          <t xml:space="preserve">Sous-total Isolation et menuiseries</t>
        </is>
      </c>
      <c r="F21" s="10">
        <f>SUM(F17:INDEX(F:F,ROW()-1))</f>
      </c>
    </row>
    <row r="22">
      <c r="A22" s="2" t="inlineStr">
        <is>
          <t xml:space="preserve">3. Électricité</t>
        </is>
      </c>
    </row>
    <row r="23">
      <c r="A23" s="5" t="inlineStr">
        <is>
          <t xml:space="preserve">Tableau électrique 3 rangées pré-équipé</t>
        </is>
      </c>
      <c r="B23" s="6">
        <v>1</v>
      </c>
      <c r="C23" s="6" t="inlineStr">
        <is>
          <t xml:space="preserve">u</t>
        </is>
      </c>
      <c r="D23" s="7">
        <v>420</v>
      </c>
      <c r="E23" s="8">
        <v>0.1</v>
      </c>
      <c r="F23" s="7">
        <f>ROUND(B23*D23,2)</f>
      </c>
    </row>
    <row r="24">
      <c r="A24" s="5" t="inlineStr">
        <is>
          <t xml:space="preserve">Reprise des circuits et mise en conformité NF C 15-100</t>
        </is>
      </c>
      <c r="B24" s="6">
        <v>1</v>
      </c>
      <c r="C24" s="6" t="inlineStr">
        <is>
          <t xml:space="preserve">forfait</t>
        </is>
      </c>
      <c r="D24" s="7">
        <v>2400</v>
      </c>
      <c r="E24" s="8">
        <v>0.1</v>
      </c>
      <c r="F24" s="7">
        <f>ROUND(B24*D24,2)</f>
      </c>
    </row>
    <row r="25">
      <c r="A25" s="5" t="inlineStr">
        <is>
          <t xml:space="preserve">Prise de courant 2P+T 16A encastrée</t>
        </is>
      </c>
      <c r="B25" s="6">
        <v>24</v>
      </c>
      <c r="C25" s="6" t="inlineStr">
        <is>
          <t xml:space="preserve">u</t>
        </is>
      </c>
      <c r="D25" s="7">
        <v>45</v>
      </c>
      <c r="E25" s="8">
        <v>0.1</v>
      </c>
      <c r="F25" s="7">
        <f>ROUND(B25*D25,2)</f>
      </c>
    </row>
    <row r="26">
      <c r="A26" s="5" t="inlineStr">
        <is>
          <t xml:space="preserve">Point lumineux DCL complet</t>
        </is>
      </c>
      <c r="B26" s="6">
        <v>12</v>
      </c>
      <c r="C26" s="6" t="inlineStr">
        <is>
          <t xml:space="preserve">u</t>
        </is>
      </c>
      <c r="D26" s="7">
        <v>55</v>
      </c>
      <c r="E26" s="8">
        <v>0.1</v>
      </c>
      <c r="F26" s="7">
        <f>ROUND(B26*D26,2)</f>
      </c>
    </row>
    <row r="27">
      <c r="A27" s="9" t="inlineStr">
        <is>
          <t xml:space="preserve">Sous-total Électricité</t>
        </is>
      </c>
      <c r="F27" s="10">
        <f>SUM(F22:INDEX(F:F,ROW()-1))</f>
      </c>
    </row>
    <row r="28">
      <c r="A28" s="2" t="inlineStr">
        <is>
          <t xml:space="preserve">4. Plomberie et salle de bain</t>
        </is>
      </c>
    </row>
    <row r="29">
      <c r="A29" s="5" t="inlineStr">
        <is>
          <t xml:space="preserve">Reprise des alimentations et évacuations, par point d’eau</t>
        </is>
      </c>
      <c r="B29" s="6">
        <v>6</v>
      </c>
      <c r="C29" s="6" t="inlineStr">
        <is>
          <t xml:space="preserve">u</t>
        </is>
      </c>
      <c r="D29" s="7">
        <v>156</v>
      </c>
      <c r="E29" s="8">
        <v>0.1</v>
      </c>
      <c r="F29" s="7">
        <f>ROUND(B29*D29,2)</f>
      </c>
    </row>
    <row r="30">
      <c r="A30" s="5" t="inlineStr">
        <is>
          <t xml:space="preserve">Receveur extra-plat, paroi et robinetterie thermostatique, pose comprise</t>
        </is>
      </c>
      <c r="B30" s="6">
        <v>1</v>
      </c>
      <c r="C30" s="6" t="inlineStr">
        <is>
          <t xml:space="preserve">ens.</t>
        </is>
      </c>
      <c r="D30" s="7">
        <v>1330</v>
      </c>
      <c r="E30" s="8">
        <v>0.1</v>
      </c>
      <c r="F30" s="7">
        <f>ROUND(B30*D30,2)</f>
      </c>
    </row>
    <row r="31">
      <c r="A31" s="5" t="inlineStr">
        <is>
          <t xml:space="preserve">Meuble vasque et WC suspendu avec bâti-support, pose comprise</t>
        </is>
      </c>
      <c r="B31" s="6">
        <v>1</v>
      </c>
      <c r="C31" s="6" t="inlineStr">
        <is>
          <t xml:space="preserve">ens.</t>
        </is>
      </c>
      <c r="D31" s="7">
        <v>1280</v>
      </c>
      <c r="E31" s="8">
        <v>0.1</v>
      </c>
      <c r="F31" s="7">
        <f>ROUND(B31*D31,2)</f>
      </c>
    </row>
    <row r="32">
      <c r="A32" s="5" t="inlineStr">
        <is>
          <t xml:space="preserve">Faïence murale de la salle de bain, fourniture et pose</t>
        </is>
      </c>
      <c r="B32" s="6">
        <v>14</v>
      </c>
      <c r="C32" s="6" t="inlineStr">
        <is>
          <t xml:space="preserve">m²</t>
        </is>
      </c>
      <c r="D32" s="7">
        <v>82</v>
      </c>
      <c r="E32" s="8">
        <v>0.1</v>
      </c>
      <c r="F32" s="7">
        <f>ROUND(B32*D32,2)</f>
      </c>
    </row>
    <row r="33">
      <c r="A33" s="9" t="inlineStr">
        <is>
          <t xml:space="preserve">Sous-total Plomberie et salle de bain</t>
        </is>
      </c>
      <c r="F33" s="10">
        <f>SUM(F28:INDEX(F:F,ROW()-1))</f>
      </c>
    </row>
    <row r="34">
      <c r="A34" s="2" t="inlineStr">
        <is>
          <t xml:space="preserve">5. Plâtrerie, sols et peinture</t>
        </is>
      </c>
    </row>
    <row r="35">
      <c r="A35" s="5" t="inlineStr">
        <is>
          <t xml:space="preserve">Cloisons en plaques de plâtre sur ossature métallique, 72 mm</t>
        </is>
      </c>
      <c r="B35" s="6">
        <v>28</v>
      </c>
      <c r="C35" s="6" t="inlineStr">
        <is>
          <t xml:space="preserve">m²</t>
        </is>
      </c>
      <c r="D35" s="7">
        <v>48</v>
      </c>
      <c r="E35" s="8">
        <v>0.1</v>
      </c>
      <c r="F35" s="7">
        <f>ROUND(B35*D35,2)</f>
      </c>
    </row>
    <row r="36">
      <c r="A36" s="5" t="inlineStr">
        <is>
          <t xml:space="preserve">Parquet contrecollé chêne, fourniture et pose</t>
        </is>
      </c>
      <c r="B36" s="6">
        <v>52</v>
      </c>
      <c r="C36" s="6" t="inlineStr">
        <is>
          <t xml:space="preserve">m²</t>
        </is>
      </c>
      <c r="D36" s="7">
        <v>68</v>
      </c>
      <c r="E36" s="8">
        <v>0.1</v>
      </c>
      <c r="F36" s="7">
        <f>ROUND(B36*D36,2)</f>
      </c>
    </row>
    <row r="37">
      <c r="A37" s="5" t="inlineStr">
        <is>
          <t xml:space="preserve">Peinture des murs et plafonds, deux couches, préparation comprise</t>
        </is>
      </c>
      <c r="B37" s="6">
        <v>240</v>
      </c>
      <c r="C37" s="6" t="inlineStr">
        <is>
          <t xml:space="preserve">m²</t>
        </is>
      </c>
      <c r="D37" s="7">
        <v>24</v>
      </c>
      <c r="E37" s="8">
        <v>0.1</v>
      </c>
      <c r="F37" s="7">
        <f>ROUND(B37*D37,2)</f>
      </c>
    </row>
    <row r="38">
      <c r="A38" s="9" t="inlineStr">
        <is>
          <t xml:space="preserve">Sous-total Plâtrerie, sols et peinture</t>
        </is>
      </c>
      <c r="F38" s="10">
        <f>SUM(F34:INDEX(F:F,ROW()-1))</f>
      </c>
    </row>
    <row r="39">
      <c r="A39" s="2" t="inlineStr">
        <is>
          <t xml:space="preserve">6. Terrasse</t>
        </is>
      </c>
    </row>
    <row r="40">
      <c r="A40" s="5" t="inlineStr">
        <is>
          <t xml:space="preserve">Création d’une terrasse en bois sur plots réglables, lames en pin classe 4</t>
        </is>
      </c>
      <c r="B40" s="6">
        <v>18</v>
      </c>
      <c r="C40" s="6" t="inlineStr">
        <is>
          <t xml:space="preserve">m²</t>
        </is>
      </c>
      <c r="D40" s="7">
        <v>150</v>
      </c>
      <c r="E40" s="8">
        <v>0.2</v>
      </c>
      <c r="F40" s="7">
        <f>ROUND(B40*D40,2)</f>
      </c>
    </row>
    <row r="41">
      <c r="A41" s="5" t="inlineStr">
        <is>
          <t xml:space="preserve">Marche d’accès et bandeau de finition</t>
        </is>
      </c>
      <c r="B41" s="6">
        <v>1</v>
      </c>
      <c r="C41" s="6" t="inlineStr">
        <is>
          <t xml:space="preserve">forfait</t>
        </is>
      </c>
      <c r="D41" s="7">
        <v>380</v>
      </c>
      <c r="E41" s="8">
        <v>0.2</v>
      </c>
      <c r="F41" s="7">
        <f>ROUND(B41*D41,2)</f>
      </c>
    </row>
    <row r="42">
      <c r="A42" s="9" t="inlineStr">
        <is>
          <t xml:space="preserve">Sous-total Terrasse</t>
        </is>
      </c>
      <c r="F42" s="10">
        <f>SUM(F39:INDEX(F:F,ROW()-1))</f>
      </c>
    </row>
    <row r="43"/>
    <row r="44">
      <c r="E44" s="9" t="inlineStr">
        <is>
          <t xml:space="preserve">Total HT</t>
        </is>
      </c>
      <c r="F44" s="10">
        <f>SUMIF($D$12:$D$42,"&lt;&gt;",$F$12:$F$42)</f>
      </c>
    </row>
    <row r="45">
      <c r="E45" s="9" t="inlineStr">
        <is>
          <t xml:space="preserve">TVA 5,5 %</t>
        </is>
      </c>
      <c r="F45" s="10">
        <f>ROUND(SUMIF($E$12:$E$42,0.055,$F$12:$F$42)*0.055,2)</f>
      </c>
    </row>
    <row r="46">
      <c r="E46" s="9" t="inlineStr">
        <is>
          <t xml:space="preserve">TVA 10 %</t>
        </is>
      </c>
      <c r="F46" s="10">
        <f>ROUND(SUMIF($E$12:$E$42,0.1,$F$12:$F$42)*0.1,2)</f>
      </c>
    </row>
    <row r="47">
      <c r="E47" s="9" t="inlineStr">
        <is>
          <t xml:space="preserve">TVA 20 %</t>
        </is>
      </c>
      <c r="F47" s="10">
        <f>ROUND(SUMIF($E$12:$E$42,0.2,$F$12:$F$42)*0.2,2)</f>
      </c>
    </row>
    <row r="48">
      <c r="E48" s="9" t="inlineStr">
        <is>
          <t xml:space="preserve">Total TTC</t>
        </is>
      </c>
      <c r="F48" s="10">
        <f>F44+F45+F46+F47</f>
      </c>
    </row>
    <row r="49">
      <c r="E49" s="9" t="inlineStr">
        <is>
          <t xml:space="preserve">Acompte 30 %</t>
        </is>
      </c>
      <c r="F49" s="10">
        <f>ROUND(F48*0.3,2)</f>
      </c>
    </row>
    <row r="50"/>
    <row r="51" ht="18" customHeight="1">
      <c r="A51" s="3" t="inlineStr">
        <is>
          <t xml:space="preserve">Acompte de 30 % du TTC à la signature, solde à réception de la facture. Devis gratuit.</t>
        </is>
      </c>
    </row>
    <row r="52" ht="54" customHeight="1">
      <c r="A52"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53" ht="42" customHeight="1">
      <c r="A53" s="3" t="inlineStr">
        <is>
          <t xml:space="preserve">Assurance responsabilité civile décennale souscrite au titre de l’activité rénovation tous corps d’état : [nom de l’assureur], [adresse de l’assureur], contrat n° [numéro], couverture géographique : France métropolitaine.</t>
        </is>
      </c>
    </row>
    <row r="54" ht="114" customHeight="1">
      <c r="A54"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et que les travaux au taux de 5,5 % sont des prestations de rénovation énergétique ayant pour objet d’économiser l’énergie ou de recourir à une énergie renouvelable par l’amélioration de l’isolation thermique, du chauffage et de la ventilation ou de la production d’eau chaude sanitaire (art. 279-0 bis et 278-0 bis A du CGI). Date et signature du client.</t>
        </is>
      </c>
    </row>
    <row r="55" ht="30" customHeight="1">
      <c r="A55" s="3" t="inlineStr">
        <is>
          <t xml:space="preserve">Qualification RGE : [organisme et n° de qualification]. Obligatoire pour que ton client bénéficie de MaPrimeRénov’ ou des CEE sur les travaux éligibles (isolation, fenêtres).</t>
        </is>
      </c>
    </row>
    <row r="56" ht="30" customHeight="1">
      <c r="A56" s="3" t="inlineStr">
        <is>
          <t xml:space="preserve">Variante micro-entrepreneur en franchise en base : supprime la TVA (colonne TVA et lignes de TVA des totaux) et ajoute la mention « TVA non applicable, article 293 B du CGI ».</t>
        </is>
      </c>
    </row>
    <row r="57"/>
    <row r="58">
      <c r="A58" s="2" t="inlineStr">
        <is>
          <t xml:space="preserve">Devis reçu avant l’exécution des travaux. Bon pour accord.</t>
        </is>
      </c>
    </row>
    <row r="59" ht="44" customHeight="1">
      <c r="A59" s="0" t="inlineStr">
        <is>
          <t xml:space="preserve">Date :</t>
        </is>
      </c>
      <c r="D59" s="0" t="inlineStr">
        <is>
          <t xml:space="preserve">Signature du client :</t>
        </is>
      </c>
    </row>
  </sheetData>
  <mergeCells count="18">
    <mergeCell ref="A12:F12"/>
    <mergeCell ref="A16:E16"/>
    <mergeCell ref="A17:F17"/>
    <mergeCell ref="A21:E21"/>
    <mergeCell ref="A22:F22"/>
    <mergeCell ref="A27:E27"/>
    <mergeCell ref="A28:F28"/>
    <mergeCell ref="A33:E33"/>
    <mergeCell ref="A34:F34"/>
    <mergeCell ref="A38:E38"/>
    <mergeCell ref="A39:F39"/>
    <mergeCell ref="A42:E42"/>
    <mergeCell ref="A51:F51"/>
    <mergeCell ref="A52:F52"/>
    <mergeCell ref="A53:F53"/>
    <mergeCell ref="A54:F54"/>
    <mergeCell ref="A55:F55"/>
    <mergeCell ref="A56:F56"/>
  </mergeCells>
</worksheet>
</file>